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55ba63287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act Calculator" sheetId="1" r:id="R2f7d4340002f4103"/>
    <x:sheet xmlns:r="http://schemas.openxmlformats.org/officeDocument/2006/relationships" name="Instructions" sheetId="2" r:id="R2f69e3742369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P&quot; #,##0.00;[Red](&quot;P&quot; #,##0.00)"/>
    <x:numFmt numFmtId="201" formatCode="0.0%"/>
    <x:numFmt numFmtId="202" formatCode="0.0"/>
    <x:numFmt numFmtId="203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42C45"/>
      <x:name val="Carlito"/>
    </x:font>
    <x:font>
      <x:b/>
      <x:sz val="11"/>
      <x:color rgb="FFFFFFFF"/>
      <x:name val="Carlito"/>
    </x:font>
    <x:font>
      <x:b/>
      <x:sz val="11"/>
      <x:color rgb="FF213647"/>
      <x:name val="Carlito"/>
    </x:font>
    <x:font>
      <x:sz val="11"/>
      <x:color rgb="FF7C51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2C45"/>
      </x:patternFill>
    </x:fill>
    <x:fill>
      <x:patternFill patternType="solid">
        <x:fgColor rgb="FFD9AE48"/>
      </x:patternFill>
    </x:fill>
    <x:fill>
      <x:patternFill patternType="solid">
        <x:fgColor rgb="FFFFF3CF"/>
      </x:patternFill>
    </x:fill>
    <x:fill>
      <x:patternFill patternType="solid">
        <x:fgColor rgb="FFD8EDF0"/>
      </x:patternFill>
    </x:fill>
    <x:fill>
      <x:patternFill patternType="solid">
        <x:fgColor rgb="FFF6E8BB"/>
      </x:patternFill>
    </x:fill>
    <x:fill>
      <x:patternFill patternType="solid">
        <x:fgColor rgb="FFE1E9F1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200" fontId="0" fillId="0" borderId="0" xfId="0" applyNumberFormat="1" applyFont="1" applyFill="1" applyBorder="1"/>
    <x:xf numFmtId="200" fontId="4" fillId="5" borderId="0" xfId="0" applyNumberFormat="1" applyFont="1" applyFill="1" applyBorder="1"/>
    <x:xf numFmtId="200" fontId="0" fillId="0" borderId="1" xfId="0" applyNumberFormat="1" applyFont="1" applyFill="1" applyBorder="1"/>
    <x:xf numFmtId="200" fontId="4" fillId="5" borderId="1" xfId="0" applyNumberFormat="1" applyFont="1" applyFill="1" applyBorder="1"/>
    <x:xf numFmtId="200" fontId="4" fillId="6" borderId="0" xfId="0" applyNumberFormat="1" applyFont="1" applyFill="1" applyBorder="1"/>
    <x:xf numFmtId="200" fontId="4" fillId="6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4" fillId="4" borderId="0" xfId="0" applyNumberFormat="1" applyFont="1" applyFill="1" applyBorder="1"/>
    <x:xf numFmtId="203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3" fontId="4" fillId="4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3" fontId="4" fillId="4" borderId="1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34a6b6d4a40c3" /><Relationship Type="http://schemas.openxmlformats.org/officeDocument/2006/relationships/theme" Target="/xl/theme/theme1.xml" Id="Rdacd25591b094033" /><Relationship Type="http://schemas.openxmlformats.org/officeDocument/2006/relationships/sharedStrings" Target="/xl/sharedStrings.xml" Id="R13fc28b42bc64581" /><Relationship Type="http://schemas.openxmlformats.org/officeDocument/2006/relationships/worksheet" Target="/xl/worksheets/sheet1.xml" Id="R2f7d4340002f4103" /><Relationship Type="http://schemas.openxmlformats.org/officeDocument/2006/relationships/worksheet" Target="/xl/worksheets/sheet2.xml" Id="R2f69e374236948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4" hidden="0" customWidth="1"/>
    <x:col min="3" max="3" width="33" hidden="0" customWidth="1"/>
    <x:col min="4" max="4" width="48" hidden="0" customWidth="1"/>
  </x:cols>
  <x:sheetData>
    <x:row r="1" ht="24" customHeight="1">
      <x:c r="A1" s="3" t="str">
        <x:v>THE PULA CHALLENGE | FIRST CONTRACT CALCULATOR</x:v>
      </x:c>
      <x:c r="B1" s="3"/>
      <x:c r="C1" s="3"/>
      <x:c r="D1" s="3"/>
    </x:row>
    <x:row r="2" ht="24" customHeight="1">
      <x:c r="A2" s="3"/>
      <x:c r="B2" s="3"/>
      <x:c r="C2" s="3"/>
      <x:c r="D2" s="3"/>
    </x:row>
    <x:row r="3" ht="24" customHeight="1">
      <x:c r="A3" s="7" t="str">
        <x:v>Episode 01 • Cleaning service pricing • Botswana • BWP</x:v>
      </x:c>
      <x:c r="B3" s="7"/>
      <x:c r="C3" s="7"/>
      <x:c r="D3" s="7"/>
    </x:row>
    <x:row r="5" ht="28" customHeight="1">
      <x:c r="A5" s="10" t="str">
        <x:v>EDIT THESE ASSUMPTIONS</x:v>
      </x:c>
      <x:c r="B5" s="10" t="str">
        <x:v>Pula (BWP)</x:v>
      </x:c>
      <x:c r="C5" s="10" t="str">
        <x:v>What it means</x:v>
      </x:c>
      <x:c r="D5" s="10" t="str">
        <x:v>Source / caution</x:v>
      </x:c>
    </x:row>
    <x:row r="6">
      <x:c r="A6" s="48" t="str">
        <x:v>Contract revenue per month</x:v>
      </x:c>
      <x:c r="B6" s="49" t="n">
        <x:v>1500</x:v>
      </x:c>
      <x:c r="C6" s="48" t="str">
        <x:v>Monthly customer fee</x:v>
      </x:c>
      <x:c r="D6" s="48" t="str">
        <x:v>Illustrative, not a market quote</x:v>
      </x:c>
    </x:row>
    <x:row r="7">
      <x:c r="A7" s="48" t="str">
        <x:v>Visits per week</x:v>
      </x:c>
      <x:c r="B7" s="50" t="n">
        <x:v>3</x:v>
      </x:c>
      <x:c r="C7" s="48" t="str">
        <x:v>Number of service visits each week</x:v>
      </x:c>
      <x:c r="D7" s="48" t="str">
        <x:v>Based on agreed scope</x:v>
      </x:c>
    </x:row>
    <x:row r="8">
      <x:c r="A8" s="48" t="str">
        <x:v>Weeks per year</x:v>
      </x:c>
      <x:c r="B8" s="50" t="n">
        <x:v>52</x:v>
      </x:c>
      <x:c r="C8" s="48" t="str">
        <x:v>Annual weeks</x:v>
      </x:c>
      <x:c r="D8" s="48" t="str">
        <x:v>General assumption</x:v>
      </x:c>
    </x:row>
    <x:row r="9">
      <x:c r="A9" s="48" t="str">
        <x:v>Months per year</x:v>
      </x:c>
      <x:c r="B9" s="50" t="n">
        <x:v>12</x:v>
      </x:c>
      <x:c r="C9" s="48" t="str">
        <x:v>Annual months</x:v>
      </x:c>
      <x:c r="D9" s="48" t="str">
        <x:v>General assumption</x:v>
      </x:c>
    </x:row>
    <x:row r="10">
      <x:c r="A10" s="48" t="str">
        <x:v>Monthly labour cost</x:v>
      </x:c>
      <x:c r="B10" s="49" t="n">
        <x:v>500</x:v>
      </x:c>
      <x:c r="C10" s="48" t="str">
        <x:v>All paid cleaning labour</x:v>
      </x:c>
      <x:c r="D10" s="48" t="str">
        <x:v>Check hours, wage obligations and owner time</x:v>
      </x:c>
    </x:row>
    <x:row r="11">
      <x:c r="A11" s="48" t="str">
        <x:v>Monthly transport</x:v>
      </x:c>
      <x:c r="B11" s="49" t="n">
        <x:v>450</x:v>
      </x:c>
      <x:c r="C11" s="48" t="str">
        <x:v>Transport to client</x:v>
      </x:c>
      <x:c r="D11" s="48" t="str">
        <x:v>Replace with actual transport costs</x:v>
      </x:c>
    </x:row>
    <x:row r="12">
      <x:c r="A12" s="48" t="str">
        <x:v>Monthly materials</x:v>
      </x:c>
      <x:c r="B12" s="49" t="n">
        <x:v>350</x:v>
      </x:c>
      <x:c r="C12" s="48" t="str">
        <x:v>Cleaning products and consumables</x:v>
      </x:c>
      <x:c r="D12" s="48" t="str">
        <x:v>Obtain supplier quotations</x:v>
      </x:c>
    </x:row>
    <x:row r="13">
      <x:c r="A13" s="48" t="str">
        <x:v>Monthly administration</x:v>
      </x:c>
      <x:c r="B13" s="49" t="n">
        <x:v>100</x:v>
      </x:c>
      <x:c r="C13" s="48" t="str">
        <x:v>Invoicing and recordkeeping</x:v>
      </x:c>
      <x:c r="D13" s="48" t="str">
        <x:v>Allocate fairly</x:v>
      </x:c>
    </x:row>
    <x:row r="14">
      <x:c r="A14" s="48" t="str">
        <x:v>Monthly equipment allocation</x:v>
      </x:c>
      <x:c r="B14" s="49" t="n">
        <x:v>100</x:v>
      </x:c>
      <x:c r="C14" s="48" t="str">
        <x:v>Wear and replacement</x:v>
      </x:c>
      <x:c r="D14" s="48" t="str">
        <x:v>Allocate fairly</x:v>
      </x:c>
    </x:row>
    <x:row r="15">
      <x:c r="A15" s="48" t="str">
        <x:v>Phone and banking</x:v>
      </x:c>
      <x:c r="B15" s="49" t="n">
        <x:v>50</x:v>
      </x:c>
      <x:c r="C15" s="48" t="str">
        <x:v>Communications and fees</x:v>
      </x:c>
      <x:c r="D15" s="48" t="str">
        <x:v>Allocate fairly</x:v>
      </x:c>
    </x:row>
    <x:row r="16">
      <x:c r="A16" s="48" t="str">
        <x:v>Target profit margin</x:v>
      </x:c>
      <x:c r="B16" s="51" t="n">
        <x:v>0.2</x:v>
      </x:c>
      <x:c r="C16" s="48" t="str">
        <x:v>Desired margin on quoted price</x:v>
      </x:c>
      <x:c r="D16" s="48" t="str">
        <x:v>Not a recommended standard</x:v>
      </x:c>
    </x:row>
    <x:row r="18" ht="28" customHeight="1">
      <x:c r="A18" s="10" t="str">
        <x:v>CONTRACT RESULTS</x:v>
      </x:c>
      <x:c r="B18" s="10" t="str">
        <x:v>Calculated amount</x:v>
      </x:c>
      <x:c r="C18" s="10" t="str">
        <x:v>How to read it</x:v>
      </x:c>
      <x:c r="D18" s="10" t="str">
        <x:v>Formula / note</x:v>
      </x:c>
    </x:row>
    <x:row r="19">
      <x:c r="A19" t="str">
        <x:v>Average visits per month</x:v>
      </x:c>
      <x:c r="B19" s="44" t="n">
        <x:f>IFERROR(B7*B8/B9,0)</x:f>
        <x:v>13</x:v>
      </x:c>
      <x:c r="C19" s="48" t="str">
        <x:v>Expected monthly visits</x:v>
      </x:c>
      <x:c r="D19" s="48" t="str">
        <x:v>Weekly visits × 52 ÷ 12</x:v>
      </x:c>
    </x:row>
    <x:row r="20">
      <x:c r="A20" t="str">
        <x:v>Income per visit</x:v>
      </x:c>
      <x:c r="B20" s="34" t="n">
        <x:f>IFERROR(B6/B19,0)</x:f>
        <x:v>115.38461538461539</x:v>
      </x:c>
      <x:c r="C20" s="48" t="str">
        <x:v>Contract fee ÷ visits</x:v>
      </x:c>
      <x:c r="D20" s="48" t="str">
        <x:v>Check whether this covers per-visit costs</x:v>
      </x:c>
    </x:row>
    <x:row r="21">
      <x:c r="A21" t="str">
        <x:v>Total direct cost</x:v>
      </x:c>
      <x:c r="B21" s="34" t="n">
        <x:f>SUM(B10:B12)</x:f>
        <x:v>1300</x:v>
      </x:c>
      <x:c r="C21" s="48" t="str">
        <x:v>Labour, transport, materials</x:v>
      </x:c>
      <x:c r="D21" s="48" t="str">
        <x:v>Costs directly incurred to serve contract</x:v>
      </x:c>
    </x:row>
    <x:row r="22">
      <x:c r="A22" t="str">
        <x:v>Contribution before overhead</x:v>
      </x:c>
      <x:c r="B22" s="34" t="n">
        <x:f>B6-B21</x:f>
        <x:v>200</x:v>
      </x:c>
      <x:c r="C22" s="48" t="str">
        <x:v>Fee less direct costs</x:v>
      </x:c>
      <x:c r="D22" s="48" t="str">
        <x:v>Not final profit</x:v>
      </x:c>
    </x:row>
    <x:row r="23">
      <x:c r="A23" t="str">
        <x:v>Overhead allocation</x:v>
      </x:c>
      <x:c r="B23" s="34" t="n">
        <x:f>SUM(B13:B15)</x:f>
        <x:v>250</x:v>
      </x:c>
      <x:c r="C23" s="48" t="str">
        <x:v>Admin, equipment, communication</x:v>
      </x:c>
      <x:c r="D23" s="48" t="str">
        <x:v>Extra costs attributable to contract</x:v>
      </x:c>
    </x:row>
    <x:row r="24">
      <x:c r="A24" t="str">
        <x:v>Full monthly cost</x:v>
      </x:c>
      <x:c r="B24" s="34" t="n">
        <x:f>B21+B23</x:f>
        <x:v>1550</x:v>
      </x:c>
      <x:c r="C24" s="48" t="str">
        <x:v>Direct costs + overhead</x:v>
      </x:c>
      <x:c r="D24" s="48" t="str">
        <x:v>Estimated economic cost</x:v>
      </x:c>
    </x:row>
    <x:row r="25">
      <x:c r="A25" s="17" t="str">
        <x:v>Estimated monthly profit / loss</x:v>
      </x:c>
      <x:c r="B25" s="35" t="n">
        <x:f>B6-B24</x:f>
        <x:v>-50</x:v>
      </x:c>
      <x:c r="C25" s="56" t="str">
        <x:v>Revenue less full costs</x:v>
      </x:c>
      <x:c r="D25" s="56" t="str">
        <x:v>Negative = loss</x:v>
      </x:c>
    </x:row>
    <x:row r="26">
      <x:c r="A26" t="str">
        <x:v>Estimated profit margin</x:v>
      </x:c>
      <x:c r="B26" s="42" t="n">
        <x:f>IFERROR(B25/B6,0)</x:f>
        <x:v>-0.03333333333333333</x:v>
      </x:c>
      <x:c r="C26" s="48" t="str">
        <x:v>Profit ÷ revenue</x:v>
      </x:c>
      <x:c r="D26" s="48" t="str">
        <x:v>Margin, not markup</x:v>
      </x:c>
    </x:row>
    <x:row r="27">
      <x:c r="A27" t="str">
        <x:v>Break-even quote</x:v>
      </x:c>
      <x:c r="B27" s="34" t="n">
        <x:f>B24</x:f>
        <x:v>1550</x:v>
      </x:c>
      <x:c r="C27" s="48" t="str">
        <x:v>Price to cover these costs</x:v>
      </x:c>
      <x:c r="D27" s="48" t="str">
        <x:v>No profit at this price</x:v>
      </x:c>
    </x:row>
    <x:row r="28">
      <x:c r="A28" s="21" t="str">
        <x:v>Quote for target margin</x:v>
      </x:c>
      <x:c r="B28" s="38" t="n">
        <x:f>IFERROR(B24/(1-B16),0)</x:f>
        <x:v>1937.5</x:v>
      </x:c>
      <x:c r="C28" s="57" t="str">
        <x:v>Price for your target margin</x:v>
      </x:c>
      <x:c r="D28" s="57" t="str">
        <x:v>Excludes any separate VAT computation</x:v>
      </x:c>
    </x:row>
    <x:row r="29">
      <x:c r="A29" t="str">
        <x:v>Profit / loss per visit</x:v>
      </x:c>
      <x:c r="B29" s="34" t="n">
        <x:f>IFERROR(B25/B19,0)</x:f>
        <x:v>-3.8461538461538463</x:v>
      </x:c>
      <x:c r="C29" s="48" t="str">
        <x:v>Estimated monthly profit ÷ visits</x:v>
      </x:c>
      <x:c r="D29" s="48" t="str">
        <x:v>Uses average monthly visits</x:v>
      </x:c>
    </x:row>
    <x:row r="30">
      <x:c r="A30" s="25" t="str">
        <x:v>Pricing verdict</x:v>
      </x:c>
      <x:c r="B30" s="25" t="str">
        <x:f>IF(B25&lt;0,"LOSS: REPRICE",IF(B26&lt;B16,"BELOW TARGET MARGIN","MEETS TARGET MARGIN"))</x:f>
        <x:v>LOSS: REPRICE</x:v>
      </x:c>
      <x:c r="C30" s="58" t="str">
        <x:v>Change assumptions and review</x:v>
      </x:c>
      <x:c r="D30" s="58" t="str">
        <x:v>Decision depends on work scope and market</x:v>
      </x:c>
    </x:row>
    <x:row r="32" ht="34" customHeight="1">
      <x:c r="A32" s="29" t="str">
        <x:v>WARNING: Sample values are fictional. Verify Botswana wages, licensing and tax requirements.</x:v>
      </x:c>
      <x:c r="B32" s="29"/>
      <x:c r="C32" s="29"/>
      <x:c r="D32" s="29"/>
    </x:row>
    <x:row r="33" ht="25" customHeight="1">
      <x:c r="A33" s="10" t="str">
        <x:v>PulaGo | Register. Comply. Grow. On the go. | https://pulago.net</x:v>
      </x:c>
      <x:c r="B33" s="10"/>
      <x:c r="C33" s="10"/>
      <x:c r="D33" s="10"/>
    </x:row>
  </x:sheetData>
  <x:mergeCells>
    <x:mergeCell ref="A1:D2"/>
    <x:mergeCell ref="A3:D3"/>
    <x:mergeCell ref="A32:D32"/>
    <x:mergeCell ref="A33:D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3" hidden="0" customWidth="1"/>
    <x:col min="3" max="3" width="48" hidden="0" customWidth="1"/>
    <x:col min="4" max="4" width="49" hidden="0" customWidth="1"/>
  </x:cols>
  <x:sheetData>
    <x:row r="1" ht="24" customHeight="1">
      <x:c r="A1" s="3" t="str">
        <x:v>HOW TO USE | PULA CHALLENGE CALCULATOR</x:v>
      </x:c>
      <x:c r="B1" s="3"/>
      <x:c r="C1" s="3"/>
      <x:c r="D1" s="3"/>
    </x:row>
    <x:row r="2" ht="24" customHeight="1">
      <x:c r="A2" s="3"/>
      <x:c r="B2" s="3"/>
      <x:c r="C2" s="3"/>
      <x:c r="D2" s="3"/>
    </x:row>
    <x:row r="4">
      <x:c r="A4" s="62" t="str">
        <x:v>STEP</x:v>
      </x:c>
      <x:c r="B4" s="62" t="str">
        <x:v>ACTION</x:v>
      </x:c>
      <x:c r="C4" s="62" t="str">
        <x:v>WHY IT MATTERS</x:v>
      </x:c>
      <x:c r="D4" s="62" t="str">
        <x:v>LINK / NOTE</x:v>
      </x:c>
    </x:row>
    <x:row r="5" ht="37" customHeight="1">
      <x:c r="A5" s="48" t="str">
        <x:v>1</x:v>
      </x:c>
      <x:c r="B5" s="48" t="str">
        <x:v>Open Contract Calculator</x:v>
      </x:c>
      <x:c r="C5" s="48" t="str">
        <x:v>Yellow cells are the assumptions to edit.</x:v>
      </x:c>
      <x:c r="D5" s="48" t="str">
        <x:v>https://pulago.net</x:v>
      </x:c>
    </x:row>
    <x:row r="6" ht="37" customHeight="1">
      <x:c r="A6" s="48" t="str">
        <x:v>2</x:v>
      </x:c>
      <x:c r="B6" s="48" t="str">
        <x:v>Enter your proposed fee</x:v>
      </x:c>
      <x:c r="C6" s="48" t="str">
        <x:v>Use your expected monthly cleaning fee.</x:v>
      </x:c>
      <x:c r="D6" s="48" t="str">
        <x:v>Botswana Pula (BWP)</x:v>
      </x:c>
    </x:row>
    <x:row r="7" ht="37" customHeight="1">
      <x:c r="A7" s="48" t="str">
        <x:v>3</x:v>
      </x:c>
      <x:c r="B7" s="48" t="str">
        <x:v>Estimate realistic cost</x:v>
      </x:c>
      <x:c r="C7" s="48" t="str">
        <x:v>Check labour hours, transport, materials, and overhead.</x:v>
      </x:c>
      <x:c r="D7" s="48" t="str">
        <x:v>Check actual prices and pay rules</x:v>
      </x:c>
    </x:row>
    <x:row r="8" ht="37" customHeight="1">
      <x:c r="A8" s="48" t="str">
        <x:v>4</x:v>
      </x:c>
      <x:c r="B8" s="48" t="str">
        <x:v>Choose target margin</x:v>
      </x:c>
      <x:c r="C8" s="48" t="str">
        <x:v>The formula calculates a quote for that margin.</x:v>
      </x:c>
      <x:c r="D8" s="48" t="str">
        <x:v>20% is an example, not a market benchmark</x:v>
      </x:c>
    </x:row>
    <x:row r="9" ht="37" customHeight="1">
      <x:c r="A9" s="48" t="str">
        <x:v>5</x:v>
      </x:c>
      <x:c r="B9" s="48" t="str">
        <x:v>Review monthly profit</x:v>
      </x:c>
      <x:c r="C9" s="48" t="str">
        <x:v>A positive contribution is not necessarily net profit.</x:v>
      </x:c>
      <x:c r="D9" s="48" t="str">
        <x:v>Inspect overhead allocation</x:v>
      </x:c>
    </x:row>
    <x:row r="10" ht="37" customHeight="1">
      <x:c r="A10" s="48" t="str">
        <x:v>6</x:v>
      </x:c>
      <x:c r="B10" s="48" t="str">
        <x:v>Check business requirements</x:v>
      </x:c>
      <x:c r="C10" s="48" t="str">
        <x:v>Confirm applicable permissions and current rules.</x:v>
      </x:c>
      <x:c r="D10" s="48" t="str">
        <x:v>https://trade.gov.bw/</x:v>
      </x:c>
    </x:row>
    <x:row r="11" ht="37" customHeight="1">
      <x:c r="A11" s="48" t="str">
        <x:v>7</x:v>
      </x:c>
      <x:c r="B11" s="48" t="str">
        <x:v>Formalise your business</x:v>
      </x:c>
      <x:c r="C11" s="48" t="str">
        <x:v>Use PulaGo to explore business services.</x:v>
      </x:c>
      <x:c r="D11" s="48" t="str">
        <x:v>https://pulago.net</x:v>
      </x:c>
    </x:row>
    <x:row r="12" ht="37" customHeight="1">
      <x:c r="A12" s="48" t="str">
        <x:v>8</x:v>
      </x:c>
      <x:c r="B12" s="48" t="str">
        <x:v>Set up records</x:v>
      </x:c>
      <x:c r="C12" s="48" t="str">
        <x:v>Track costs and invoices with proper bookkeeping.</x:v>
      </x:c>
      <x:c r="D12" s="48" t="str">
        <x:v>https://www.onbasic.net/</x:v>
      </x:c>
    </x:row>
    <x:row r="14" ht="32" customHeight="1">
      <x:c r="A14" s="29" t="str">
        <x:v>This is an educational example, not a binding quotation, official tariff or legal opinion.</x:v>
      </x:c>
      <x:c r="B14" s="29"/>
      <x:c r="C14" s="29"/>
      <x:c r="D14" s="29"/>
    </x:row>
  </x:sheetData>
  <x:mergeCells>
    <x:mergeCell ref="A1:D2"/>
    <x:mergeCell ref="A14:D14"/>
  </x:mergeCells>
  <x:pageMargins left="0.7" right="0.7" top="0.75" bottom="0.75" header="0.3" footer="0.3"/>
</x:worksheet>
</file>